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380" windowHeight="8190" activeTab="0"/>
  </bookViews>
  <sheets>
    <sheet name="calcolo Diritto su Fatturato" sheetId="1" r:id="rId1"/>
    <sheet name="calcolo Diritto in misura fissa" sheetId="2" r:id="rId2"/>
  </sheets>
  <definedNames>
    <definedName name="_xlnm.Print_Area" localSheetId="1">'calcolo Diritto in misura fissa'!$B$2:$J$35</definedName>
  </definedNames>
  <calcPr fullCalcOnLoad="1"/>
</workbook>
</file>

<file path=xl/sharedStrings.xml><?xml version="1.0" encoding="utf-8"?>
<sst xmlns="http://schemas.openxmlformats.org/spreadsheetml/2006/main" count="71" uniqueCount="56">
  <si>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</si>
  <si>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</si>
  <si>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</si>
  <si>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</si>
  <si>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</si>
  <si>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</si>
  <si>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</si>
  <si>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</si>
  <si>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</si>
  <si>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</si>
  <si>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</si>
  <si>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</si>
  <si>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</si>
  <si>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</si>
  <si>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</si>
  <si>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</si>
  <si>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</si>
  <si>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Arrotondamento al centesimo di euro</t>
  </si>
  <si>
    <t>Arrotondamento</t>
  </si>
  <si>
    <t>Arrotondamento all'unita' di euro</t>
  </si>
  <si>
    <t>Importo da indicare in delega F24</t>
  </si>
  <si>
    <r>
      <t>U</t>
    </r>
    <r>
      <rPr>
        <sz val="10"/>
        <color indexed="56"/>
        <rFont val="Calibri"/>
        <family val="2"/>
      </rPr>
      <t xml:space="preserve"> – Importo UL, 20% dell'importo sede con max di € 200:</t>
    </r>
  </si>
  <si>
    <r>
      <t>SU</t>
    </r>
    <r>
      <rPr>
        <sz val="10"/>
        <color indexed="56"/>
        <rFont val="Calibri"/>
        <family val="2"/>
      </rPr>
      <t xml:space="preserve"> – Importo sede e UL (S+N)</t>
    </r>
  </si>
  <si>
    <t>[ imprese che versano in base al fatturato ]</t>
  </si>
  <si>
    <t>Calcolo dell'importo dovuto per la sede in base agli scaglioni di fatturato:</t>
  </si>
  <si>
    <t>Importi dovuti per la sede</t>
  </si>
  <si>
    <t>Impresa Individuale sez. Speciale (piccoli imprenditori, artigiani, coltivatori diretti e imprenditori agricoli)</t>
  </si>
  <si>
    <t>Impresa Individuale sez. Ordinaria</t>
  </si>
  <si>
    <t>Società tra avvocati ex art. 16 comma 2 D.Lgs. 96/2001 (sez. Speciale)</t>
  </si>
  <si>
    <t>Societa' semplice</t>
  </si>
  <si>
    <t>Societa' semplice agricola</t>
  </si>
  <si>
    <t>Unita' locale di imprese estere</t>
  </si>
  <si>
    <t>Sede secondaria di imprese estere</t>
  </si>
  <si>
    <t>Soggetto iscritto esclusivamente al REA</t>
  </si>
  <si>
    <r>
      <rPr>
        <b/>
        <sz val="10"/>
        <color indexed="56"/>
        <rFont val="Calibri"/>
        <family val="2"/>
      </rPr>
      <t>S – Importo sede</t>
    </r>
    <r>
      <rPr>
        <sz val="10"/>
        <color indexed="56"/>
        <rFont val="Calibri"/>
        <family val="2"/>
      </rPr>
      <t xml:space="preserve"> (oppure UL o Sede secondaria di impresa estera)</t>
    </r>
  </si>
  <si>
    <r>
      <t>S – Importo sede</t>
    </r>
    <r>
      <rPr>
        <sz val="10"/>
        <color indexed="56"/>
        <rFont val="Calibri"/>
        <family val="2"/>
      </rPr>
      <t xml:space="preserve"> (oppure UL o Sede secondaria di impresa estera)</t>
    </r>
  </si>
  <si>
    <r>
      <t>U</t>
    </r>
    <r>
      <rPr>
        <sz val="10"/>
        <color indexed="56"/>
        <rFont val="Calibri"/>
        <family val="2"/>
      </rPr>
      <t xml:space="preserve"> – Importo per ciascuna UL</t>
    </r>
  </si>
  <si>
    <t>[N.B. non si applica ai soggetti iscritti solo al REA]</t>
  </si>
  <si>
    <r>
      <t xml:space="preserve">N </t>
    </r>
    <r>
      <rPr>
        <sz val="10"/>
        <color indexed="56"/>
        <rFont val="Calibri"/>
        <family val="2"/>
      </rPr>
      <t>– Importo UL per numero UL</t>
    </r>
  </si>
  <si>
    <t>Arrotondamento all'unità di euro</t>
  </si>
  <si>
    <r>
      <t xml:space="preserve">N </t>
    </r>
    <r>
      <rPr>
        <sz val="10"/>
        <color indexed="56"/>
        <rFont val="Calibri"/>
        <family val="2"/>
      </rPr>
      <t>– Importo UL per N. unità locali</t>
    </r>
  </si>
  <si>
    <t xml:space="preserve">indicare l'importo dovuto per la SEDE iscritta a BERGAMO ► </t>
  </si>
  <si>
    <r>
      <t xml:space="preserve">inserire il </t>
    </r>
    <r>
      <rPr>
        <b/>
        <sz val="12"/>
        <color indexed="10"/>
        <rFont val="Calibri"/>
        <family val="2"/>
      </rPr>
      <t xml:space="preserve">fatturato del periodo di imposta 2012 ► </t>
    </r>
  </si>
  <si>
    <r>
      <t xml:space="preserve">La Camera di Commercio di Bergamo </t>
    </r>
    <r>
      <rPr>
        <b/>
        <sz val="10"/>
        <color indexed="56"/>
        <rFont val="Calibri"/>
        <family val="2"/>
      </rPr>
      <t>non</t>
    </r>
    <r>
      <rPr>
        <sz val="10"/>
        <color indexed="56"/>
        <rFont val="Calibri"/>
        <family val="2"/>
      </rPr>
      <t xml:space="preserve"> ha deliberato la maggiorazione del diritto ex art. 18, comma 10, della legge 580/93. </t>
    </r>
  </si>
  <si>
    <t>[ imprese e soggetti che versano in misura fissa ]</t>
  </si>
  <si>
    <r>
      <t>Alcune</t>
    </r>
    <r>
      <rPr>
        <b/>
        <sz val="10"/>
        <color indexed="56"/>
        <rFont val="Calibri"/>
        <family val="2"/>
      </rPr>
      <t xml:space="preserve"> Camere di Commercio hanno deliberato l'applicazione di una maggiorazione del diritto </t>
    </r>
    <r>
      <rPr>
        <sz val="10"/>
        <color indexed="56"/>
        <rFont val="Calibri"/>
        <family val="2"/>
      </rPr>
      <t xml:space="preserve">dovuto nei limiti del 20% ai sensi dell'art. 18, comma 10, della legge n. 580/1993. Le imprese che hanno </t>
    </r>
    <r>
      <rPr>
        <b/>
        <sz val="10"/>
        <color indexed="56"/>
        <rFont val="Calibri"/>
        <family val="2"/>
      </rPr>
      <t>unità locali ubicate in altre province</t>
    </r>
    <r>
      <rPr>
        <sz val="10"/>
        <color indexed="56"/>
        <rFont val="Calibri"/>
        <family val="2"/>
      </rPr>
      <t xml:space="preserve"> devono, una volta calcolati gli importi da versare, aumentare gli stessi applicando la maggiorazione stabilita dalla competente Camera di Commercio.</t>
    </r>
  </si>
  <si>
    <r>
      <t xml:space="preserve">Ausilio al calcolo del </t>
    </r>
    <r>
      <rPr>
        <b/>
        <sz val="14"/>
        <color indexed="10"/>
        <rFont val="Calibri"/>
        <family val="2"/>
      </rPr>
      <t>DIRITTO ANNUALE 2013</t>
    </r>
    <r>
      <rPr>
        <b/>
        <sz val="14"/>
        <color indexed="56"/>
        <rFont val="Calibri"/>
        <family val="2"/>
      </rPr>
      <t xml:space="preserve"> dovuto alla </t>
    </r>
    <r>
      <rPr>
        <b/>
        <sz val="14"/>
        <color indexed="10"/>
        <rFont val="Calibri"/>
        <family val="2"/>
      </rPr>
      <t>Camera di Commercio di BERGAMO</t>
    </r>
  </si>
  <si>
    <r>
      <t>caso A</t>
    </r>
    <r>
      <rPr>
        <sz val="12"/>
        <color indexed="56"/>
        <rFont val="Calibri"/>
        <family val="2"/>
      </rPr>
      <t xml:space="preserve"> – Impresa con sola sede in </t>
    </r>
    <r>
      <rPr>
        <b/>
        <sz val="12"/>
        <color indexed="56"/>
        <rFont val="Calibri"/>
        <family val="2"/>
      </rPr>
      <t>BERGAMO</t>
    </r>
    <r>
      <rPr>
        <sz val="12"/>
        <color indexed="56"/>
        <rFont val="Calibri"/>
        <family val="2"/>
      </rPr>
      <t xml:space="preserve"> o provincia:</t>
    </r>
  </si>
  <si>
    <t>indicare il numero delle unità locali in BERGAMO o provincia, già iscritte al 31.12.2012 ►</t>
  </si>
  <si>
    <r>
      <t>caso B</t>
    </r>
    <r>
      <rPr>
        <sz val="12"/>
        <color indexed="56"/>
        <rFont val="Calibri"/>
        <family val="2"/>
      </rPr>
      <t xml:space="preserve"> – Impresa con sede e unità locali in </t>
    </r>
    <r>
      <rPr>
        <b/>
        <sz val="12"/>
        <color indexed="56"/>
        <rFont val="Calibri"/>
        <family val="2"/>
      </rPr>
      <t>BERGAMO</t>
    </r>
    <r>
      <rPr>
        <sz val="12"/>
        <color indexed="56"/>
        <rFont val="Calibri"/>
        <family val="2"/>
      </rPr>
      <t xml:space="preserve"> o provincia, già iscritte al 31.12.2012:</t>
    </r>
  </si>
  <si>
    <r>
      <t xml:space="preserve">caso A: </t>
    </r>
    <r>
      <rPr>
        <b/>
        <u val="single"/>
        <sz val="12"/>
        <color indexed="10"/>
        <rFont val="Calibri"/>
        <family val="2"/>
      </rPr>
      <t>solo</t>
    </r>
    <r>
      <rPr>
        <b/>
        <sz val="12"/>
        <color indexed="10"/>
        <rFont val="Calibri"/>
        <family val="2"/>
      </rPr>
      <t xml:space="preserve"> SEDE</t>
    </r>
    <r>
      <rPr>
        <sz val="12"/>
        <color indexed="10"/>
        <rFont val="Calibri"/>
        <family val="2"/>
      </rPr>
      <t xml:space="preserve"> in BERGAMO o provincia</t>
    </r>
  </si>
  <si>
    <r>
      <t xml:space="preserve">caso B: </t>
    </r>
    <r>
      <rPr>
        <b/>
        <sz val="12"/>
        <color indexed="10"/>
        <rFont val="Calibri"/>
        <family val="2"/>
      </rPr>
      <t>SEDE e unità locali</t>
    </r>
    <r>
      <rPr>
        <sz val="12"/>
        <color indexed="10"/>
        <rFont val="Calibri"/>
        <family val="2"/>
      </rPr>
      <t xml:space="preserve"> in BERGAMO o provincia</t>
    </r>
  </si>
  <si>
    <r>
      <t>Alcune</t>
    </r>
    <r>
      <rPr>
        <b/>
        <sz val="10"/>
        <color indexed="56"/>
        <rFont val="Calibri"/>
        <family val="2"/>
      </rPr>
      <t xml:space="preserve"> Camere di Commercio hanno deliberato l'applicazione di una maggiorazione del diritto </t>
    </r>
    <r>
      <rPr>
        <sz val="10"/>
        <color indexed="56"/>
        <rFont val="Calibri"/>
        <family val="2"/>
      </rPr>
      <t xml:space="preserve">dovuto nei limiti del 20% ai sensi dell'art. 18, comma 10, della legge n. 580/1993. Le imprese che hanno </t>
    </r>
    <r>
      <rPr>
        <b/>
        <sz val="10"/>
        <color indexed="56"/>
        <rFont val="Calibri"/>
        <family val="2"/>
      </rPr>
      <t>unità locali ubicate in altre province</t>
    </r>
    <r>
      <rPr>
        <sz val="10"/>
        <color indexed="56"/>
        <rFont val="Calibri"/>
        <family val="2"/>
      </rPr>
      <t xml:space="preserve"> devono, una volta calcolati gli importi da versare, aumentare gli stessi applicando la maggiorazione stabilita dalla competente Camera di Commercio</t>
    </r>
    <r>
      <rPr>
        <sz val="10"/>
        <color indexed="56"/>
        <rFont val="Calibri"/>
        <family val="2"/>
      </rPr>
      <t>.</t>
    </r>
  </si>
  <si>
    <r>
      <t>caso B</t>
    </r>
    <r>
      <rPr>
        <sz val="12"/>
        <color indexed="56"/>
        <rFont val="Calibri"/>
        <family val="2"/>
      </rPr>
      <t xml:space="preserve"> – Impresa con sede e unita' locali in </t>
    </r>
    <r>
      <rPr>
        <b/>
        <sz val="12"/>
        <color indexed="56"/>
        <rFont val="Calibri"/>
        <family val="2"/>
      </rPr>
      <t>BERGAMO</t>
    </r>
    <r>
      <rPr>
        <sz val="12"/>
        <color indexed="56"/>
        <rFont val="Calibri"/>
        <family val="2"/>
      </rPr>
      <t xml:space="preserve"> o provincia, già iscritte al 31.12.2012:</t>
    </r>
  </si>
  <si>
    <t xml:space="preserve">indicare il numero delle unità locali in BERGAMO o provincia, già iscritte al 31.12.2012 ► </t>
  </si>
  <si>
    <r>
      <t xml:space="preserve">Ausilio al calcolo del </t>
    </r>
    <r>
      <rPr>
        <b/>
        <sz val="14"/>
        <color indexed="60"/>
        <rFont val="Calibri"/>
        <family val="2"/>
      </rPr>
      <t>DIRITTO ANNUALE 2013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 xml:space="preserve">dovuto alla </t>
    </r>
    <r>
      <rPr>
        <b/>
        <sz val="14"/>
        <color indexed="60"/>
        <rFont val="Calibri"/>
        <family val="2"/>
      </rPr>
      <t>Camera di Commercio di BERGAMO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</si>
</sst>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\ &quot;€ &quot;"/>
    <numFmt numFmtId="172" formatCode="#,##0.00000\ &quot;€ &quot;"/>
    <numFmt numFmtId="173" formatCode="#,##0.00\ &quot;€ 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Calibri"/>
      <family val="2"/>
    </font>
    <font>
      <sz val="10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sz val="12"/>
      <color indexed="56"/>
      <name val="Calibri"/>
      <family val="2"/>
    </font>
    <font>
      <b/>
      <sz val="14"/>
      <color indexed="6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0"/>
      <color indexed="10"/>
      <name val="Calibri"/>
      <family val="2"/>
    </font>
    <font>
      <sz val="7"/>
      <color indexed="56"/>
      <name val="Calibri"/>
      <family val="2"/>
    </font>
    <font>
      <b/>
      <sz val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003366"/>
      <name val="Calibri"/>
      <family val="2"/>
    </font>
    <font>
      <sz val="10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3366"/>
      <name val="Calibri"/>
      <family val="2"/>
    </font>
    <font>
      <b/>
      <sz val="10"/>
      <color rgb="FF003366"/>
      <name val="Calibri"/>
      <family val="2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sz val="12"/>
      <color rgb="FF003366"/>
      <name val="Calibri"/>
      <family val="2"/>
    </font>
    <font>
      <sz val="7"/>
      <color rgb="FF003366"/>
      <name val="Calibri"/>
      <family val="2"/>
    </font>
    <font>
      <b/>
      <sz val="14"/>
      <color rgb="FF0033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rgb="FF003366"/>
      </left>
      <right style="medium">
        <color indexed="8"/>
      </right>
      <top style="medium">
        <color rgb="FF003366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rgb="FF003366"/>
      </top>
      <bottom>
        <color indexed="63"/>
      </bottom>
    </border>
    <border>
      <left style="medium">
        <color indexed="8"/>
      </left>
      <right style="medium">
        <color rgb="FF003366"/>
      </right>
      <top style="medium">
        <color rgb="FF003366"/>
      </top>
      <bottom>
        <color indexed="63"/>
      </bottom>
    </border>
    <border>
      <left style="medium">
        <color rgb="FF003366"/>
      </left>
      <right style="medium">
        <color indexed="8"/>
      </right>
      <top>
        <color indexed="63"/>
      </top>
      <bottom style="medium">
        <color rgb="FF003366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rgb="FF003366"/>
      </bottom>
    </border>
    <border>
      <left style="medium">
        <color indexed="8"/>
      </left>
      <right style="medium">
        <color rgb="FF003366"/>
      </right>
      <top>
        <color indexed="63"/>
      </top>
      <bottom style="medium">
        <color rgb="FF003366"/>
      </bottom>
    </border>
    <border>
      <left style="mediumDashed">
        <color rgb="FF00336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/>
    </xf>
    <xf numFmtId="0" fontId="42" fillId="0" borderId="0" xfId="0" applyFont="1" applyAlignment="1" applyProtection="1">
      <alignment horizontal="right" vertical="center"/>
      <protection/>
    </xf>
    <xf numFmtId="9" fontId="42" fillId="0" borderId="0" xfId="50" applyFont="1" applyFill="1" applyBorder="1" applyAlignment="1" applyProtection="1">
      <alignment horizontal="left" vertical="center"/>
      <protection/>
    </xf>
    <xf numFmtId="164" fontId="42" fillId="0" borderId="0" xfId="0" applyNumberFormat="1" applyFont="1" applyAlignment="1" applyProtection="1">
      <alignment vertical="center"/>
      <protection/>
    </xf>
    <xf numFmtId="4" fontId="44" fillId="0" borderId="0" xfId="0" applyNumberFormat="1" applyFont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4" fontId="42" fillId="0" borderId="11" xfId="0" applyNumberFormat="1" applyFont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horizontal="right" vertical="center"/>
      <protection/>
    </xf>
    <xf numFmtId="173" fontId="42" fillId="0" borderId="10" xfId="0" applyNumberFormat="1" applyFont="1" applyBorder="1" applyAlignment="1" applyProtection="1">
      <alignment vertical="center"/>
      <protection/>
    </xf>
    <xf numFmtId="4" fontId="42" fillId="0" borderId="11" xfId="0" applyNumberFormat="1" applyFont="1" applyBorder="1" applyAlignment="1" applyProtection="1">
      <alignment vertical="center"/>
      <protection/>
    </xf>
    <xf numFmtId="166" fontId="42" fillId="0" borderId="11" xfId="0" applyNumberFormat="1" applyFont="1" applyBorder="1" applyAlignment="1" applyProtection="1">
      <alignment vertical="center"/>
      <protection/>
    </xf>
    <xf numFmtId="172" fontId="42" fillId="0" borderId="10" xfId="0" applyNumberFormat="1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172" fontId="42" fillId="0" borderId="0" xfId="0" applyNumberFormat="1" applyFont="1" applyAlignment="1" applyProtection="1">
      <alignment vertical="center"/>
      <protection/>
    </xf>
    <xf numFmtId="4" fontId="42" fillId="0" borderId="0" xfId="0" applyNumberFormat="1" applyFont="1" applyAlignment="1" applyProtection="1">
      <alignment vertical="center"/>
      <protection/>
    </xf>
    <xf numFmtId="0" fontId="42" fillId="24" borderId="10" xfId="0" applyFont="1" applyFill="1" applyBorder="1" applyAlignment="1" applyProtection="1">
      <alignment vertical="center"/>
      <protection/>
    </xf>
    <xf numFmtId="168" fontId="42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167" fontId="45" fillId="0" borderId="0" xfId="0" applyNumberFormat="1" applyFont="1" applyFill="1" applyAlignment="1" applyProtection="1">
      <alignment vertical="center"/>
      <protection/>
    </xf>
    <xf numFmtId="0" fontId="42" fillId="0" borderId="11" xfId="0" applyFont="1" applyBorder="1" applyAlignment="1" applyProtection="1">
      <alignment horizontal="right" vertical="center" wrapText="1"/>
      <protection/>
    </xf>
    <xf numFmtId="0" fontId="42" fillId="0" borderId="10" xfId="0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3" fillId="25" borderId="12" xfId="0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right" vertical="center"/>
      <protection/>
    </xf>
    <xf numFmtId="9" fontId="45" fillId="0" borderId="0" xfId="5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vertical="center"/>
      <protection/>
    </xf>
    <xf numFmtId="171" fontId="42" fillId="0" borderId="10" xfId="0" applyNumberFormat="1" applyFont="1" applyBorder="1" applyAlignment="1" applyProtection="1">
      <alignment vertical="center"/>
      <protection/>
    </xf>
    <xf numFmtId="0" fontId="42" fillId="26" borderId="0" xfId="0" applyFont="1" applyFill="1" applyAlignment="1" applyProtection="1">
      <alignment vertical="center"/>
      <protection/>
    </xf>
    <xf numFmtId="0" fontId="45" fillId="26" borderId="0" xfId="0" applyFont="1" applyFill="1" applyAlignment="1" applyProtection="1">
      <alignment vertical="center"/>
      <protection/>
    </xf>
    <xf numFmtId="4" fontId="45" fillId="26" borderId="0" xfId="0" applyNumberFormat="1" applyFont="1" applyFill="1" applyAlignment="1" applyProtection="1">
      <alignment vertical="center"/>
      <protection/>
    </xf>
    <xf numFmtId="0" fontId="43" fillId="25" borderId="12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Alignment="1" applyProtection="1">
      <alignment vertical="center"/>
      <protection/>
    </xf>
    <xf numFmtId="0" fontId="47" fillId="0" borderId="0" xfId="0" applyFont="1" applyAlignment="1" applyProtection="1">
      <alignment horizontal="right" vertical="center"/>
      <protection/>
    </xf>
    <xf numFmtId="0" fontId="43" fillId="27" borderId="0" xfId="0" applyFont="1" applyFill="1" applyAlignment="1" applyProtection="1">
      <alignment vertical="center"/>
      <protection/>
    </xf>
    <xf numFmtId="0" fontId="48" fillId="27" borderId="0" xfId="0" applyFont="1" applyFill="1" applyAlignment="1" applyProtection="1">
      <alignment vertical="center"/>
      <protection/>
    </xf>
    <xf numFmtId="0" fontId="45" fillId="28" borderId="0" xfId="0" applyFont="1" applyFill="1" applyAlignment="1" applyProtection="1">
      <alignment vertical="center"/>
      <protection/>
    </xf>
    <xf numFmtId="0" fontId="42" fillId="28" borderId="0" xfId="0" applyFont="1" applyFill="1" applyAlignment="1" applyProtection="1">
      <alignment vertical="center"/>
      <protection/>
    </xf>
    <xf numFmtId="0" fontId="42" fillId="28" borderId="10" xfId="0" applyFont="1" applyFill="1" applyBorder="1" applyAlignment="1" applyProtection="1">
      <alignment horizontal="center" vertical="center"/>
      <protection/>
    </xf>
    <xf numFmtId="0" fontId="42" fillId="28" borderId="10" xfId="0" applyFont="1" applyFill="1" applyBorder="1" applyAlignment="1" applyProtection="1">
      <alignment vertical="center"/>
      <protection/>
    </xf>
    <xf numFmtId="171" fontId="42" fillId="28" borderId="10" xfId="0" applyNumberFormat="1" applyFont="1" applyFill="1" applyBorder="1" applyAlignment="1" applyProtection="1">
      <alignment vertical="center"/>
      <protection/>
    </xf>
    <xf numFmtId="173" fontId="42" fillId="28" borderId="10" xfId="0" applyNumberFormat="1" applyFont="1" applyFill="1" applyBorder="1" applyAlignment="1" applyProtection="1">
      <alignment vertical="center"/>
      <protection/>
    </xf>
    <xf numFmtId="0" fontId="42" fillId="28" borderId="13" xfId="0" applyFont="1" applyFill="1" applyBorder="1" applyAlignment="1" applyProtection="1">
      <alignment vertical="center"/>
      <protection/>
    </xf>
    <xf numFmtId="0" fontId="32" fillId="28" borderId="0" xfId="0" applyFont="1" applyFill="1" applyAlignment="1" applyProtection="1">
      <alignment vertical="center"/>
      <protection/>
    </xf>
    <xf numFmtId="0" fontId="46" fillId="28" borderId="0" xfId="0" applyFont="1" applyFill="1" applyAlignment="1" applyProtection="1">
      <alignment horizontal="right" vertical="center"/>
      <protection/>
    </xf>
    <xf numFmtId="0" fontId="36" fillId="28" borderId="10" xfId="0" applyFont="1" applyFill="1" applyBorder="1" applyAlignment="1" applyProtection="1">
      <alignment horizontal="center" vertical="center"/>
      <protection/>
    </xf>
    <xf numFmtId="0" fontId="45" fillId="28" borderId="10" xfId="0" applyFont="1" applyFill="1" applyBorder="1" applyAlignment="1" applyProtection="1">
      <alignment vertical="center"/>
      <protection/>
    </xf>
    <xf numFmtId="172" fontId="42" fillId="28" borderId="10" xfId="0" applyNumberFormat="1" applyFont="1" applyFill="1" applyBorder="1" applyAlignment="1" applyProtection="1">
      <alignment vertical="center"/>
      <protection/>
    </xf>
    <xf numFmtId="0" fontId="49" fillId="28" borderId="0" xfId="0" applyFont="1" applyFill="1" applyAlignment="1" applyProtection="1">
      <alignment vertical="center"/>
      <protection/>
    </xf>
    <xf numFmtId="0" fontId="32" fillId="28" borderId="10" xfId="0" applyFont="1" applyFill="1" applyBorder="1" applyAlignment="1" applyProtection="1">
      <alignment vertical="center"/>
      <protection/>
    </xf>
    <xf numFmtId="0" fontId="32" fillId="28" borderId="14" xfId="0" applyFont="1" applyFill="1" applyBorder="1" applyAlignment="1" applyProtection="1">
      <alignment vertical="center"/>
      <protection/>
    </xf>
    <xf numFmtId="0" fontId="42" fillId="28" borderId="14" xfId="0" applyFont="1" applyFill="1" applyBorder="1" applyAlignment="1" applyProtection="1">
      <alignment vertical="center"/>
      <protection/>
    </xf>
    <xf numFmtId="173" fontId="42" fillId="28" borderId="14" xfId="0" applyNumberFormat="1" applyFont="1" applyFill="1" applyBorder="1" applyAlignment="1" applyProtection="1">
      <alignment vertical="center"/>
      <protection/>
    </xf>
    <xf numFmtId="171" fontId="43" fillId="29" borderId="13" xfId="0" applyNumberFormat="1" applyFont="1" applyFill="1" applyBorder="1" applyAlignment="1" applyProtection="1">
      <alignment vertical="center"/>
      <protection/>
    </xf>
    <xf numFmtId="0" fontId="43" fillId="29" borderId="10" xfId="0" applyFont="1" applyFill="1" applyBorder="1" applyAlignment="1" applyProtection="1">
      <alignment vertical="center"/>
      <protection/>
    </xf>
    <xf numFmtId="0" fontId="42" fillId="29" borderId="10" xfId="0" applyFont="1" applyFill="1" applyBorder="1" applyAlignment="1" applyProtection="1">
      <alignment vertical="center"/>
      <protection/>
    </xf>
    <xf numFmtId="171" fontId="43" fillId="29" borderId="10" xfId="0" applyNumberFormat="1" applyFont="1" applyFill="1" applyBorder="1" applyAlignment="1" applyProtection="1">
      <alignment vertical="center"/>
      <protection/>
    </xf>
    <xf numFmtId="0" fontId="43" fillId="30" borderId="0" xfId="0" applyFont="1" applyFill="1" applyAlignment="1" applyProtection="1">
      <alignment vertical="center"/>
      <protection/>
    </xf>
    <xf numFmtId="0" fontId="42" fillId="30" borderId="0" xfId="0" applyFont="1" applyFill="1" applyAlignment="1" applyProtection="1">
      <alignment vertical="center"/>
      <protection/>
    </xf>
    <xf numFmtId="0" fontId="45" fillId="31" borderId="0" xfId="0" applyFont="1" applyFill="1" applyAlignment="1" applyProtection="1">
      <alignment vertical="center"/>
      <protection/>
    </xf>
    <xf numFmtId="0" fontId="42" fillId="31" borderId="0" xfId="0" applyFont="1" applyFill="1" applyAlignment="1" applyProtection="1">
      <alignment vertical="center"/>
      <protection/>
    </xf>
    <xf numFmtId="0" fontId="42" fillId="31" borderId="10" xfId="0" applyFont="1" applyFill="1" applyBorder="1" applyAlignment="1" applyProtection="1">
      <alignment horizontal="center" vertical="center"/>
      <protection/>
    </xf>
    <xf numFmtId="0" fontId="45" fillId="31" borderId="10" xfId="0" applyFont="1" applyFill="1" applyBorder="1" applyAlignment="1" applyProtection="1">
      <alignment vertical="center"/>
      <protection/>
    </xf>
    <xf numFmtId="0" fontId="42" fillId="31" borderId="10" xfId="0" applyFont="1" applyFill="1" applyBorder="1" applyAlignment="1" applyProtection="1">
      <alignment vertical="center"/>
      <protection/>
    </xf>
    <xf numFmtId="172" fontId="42" fillId="31" borderId="10" xfId="0" applyNumberFormat="1" applyFont="1" applyFill="1" applyBorder="1" applyAlignment="1" applyProtection="1">
      <alignment vertical="center"/>
      <protection/>
    </xf>
    <xf numFmtId="0" fontId="42" fillId="31" borderId="14" xfId="0" applyFont="1" applyFill="1" applyBorder="1" applyAlignment="1" applyProtection="1">
      <alignment vertical="center"/>
      <protection/>
    </xf>
    <xf numFmtId="173" fontId="42" fillId="31" borderId="14" xfId="0" applyNumberFormat="1" applyFont="1" applyFill="1" applyBorder="1" applyAlignment="1" applyProtection="1">
      <alignment vertical="center"/>
      <protection/>
    </xf>
    <xf numFmtId="0" fontId="47" fillId="31" borderId="0" xfId="0" applyFont="1" applyFill="1" applyAlignment="1" applyProtection="1">
      <alignment horizontal="right" vertical="center"/>
      <protection/>
    </xf>
    <xf numFmtId="3" fontId="43" fillId="32" borderId="12" xfId="0" applyNumberFormat="1" applyFont="1" applyFill="1" applyBorder="1" applyAlignment="1" applyProtection="1">
      <alignment horizontal="center" vertical="center" shrinkToFit="1"/>
      <protection locked="0"/>
    </xf>
    <xf numFmtId="0" fontId="43" fillId="32" borderId="12" xfId="0" applyFont="1" applyFill="1" applyBorder="1" applyAlignment="1" applyProtection="1">
      <alignment horizontal="center" vertical="center"/>
      <protection locked="0"/>
    </xf>
    <xf numFmtId="165" fontId="45" fillId="0" borderId="0" xfId="0" applyNumberFormat="1" applyFont="1" applyAlignment="1" applyProtection="1">
      <alignment horizontal="left" vertical="center" indent="1"/>
      <protection/>
    </xf>
    <xf numFmtId="0" fontId="50" fillId="31" borderId="15" xfId="0" applyFont="1" applyFill="1" applyBorder="1" applyAlignment="1" applyProtection="1">
      <alignment horizontal="center" vertical="center"/>
      <protection/>
    </xf>
    <xf numFmtId="0" fontId="50" fillId="31" borderId="16" xfId="0" applyFont="1" applyFill="1" applyBorder="1" applyAlignment="1" applyProtection="1">
      <alignment horizontal="center" vertical="center"/>
      <protection/>
    </xf>
    <xf numFmtId="0" fontId="50" fillId="31" borderId="17" xfId="0" applyFont="1" applyFill="1" applyBorder="1" applyAlignment="1" applyProtection="1">
      <alignment horizontal="center" vertical="center"/>
      <protection/>
    </xf>
    <xf numFmtId="0" fontId="43" fillId="31" borderId="18" xfId="0" applyFont="1" applyFill="1" applyBorder="1" applyAlignment="1" applyProtection="1">
      <alignment horizontal="center" vertical="center"/>
      <protection/>
    </xf>
    <xf numFmtId="0" fontId="43" fillId="31" borderId="19" xfId="0" applyFont="1" applyFill="1" applyBorder="1" applyAlignment="1" applyProtection="1">
      <alignment horizontal="center" vertical="center"/>
      <protection/>
    </xf>
    <xf numFmtId="0" fontId="43" fillId="31" borderId="20" xfId="0" applyFont="1" applyFill="1" applyBorder="1" applyAlignment="1" applyProtection="1">
      <alignment horizontal="center" vertical="center"/>
      <protection/>
    </xf>
    <xf numFmtId="0" fontId="43" fillId="0" borderId="21" xfId="0" applyFont="1" applyBorder="1" applyAlignment="1" applyProtection="1">
      <alignment horizontal="left" vertical="center" wrapText="1" indent="1"/>
      <protection/>
    </xf>
    <xf numFmtId="0" fontId="42" fillId="0" borderId="0" xfId="0" applyFont="1" applyAlignment="1" applyProtection="1">
      <alignment horizontal="left" vertical="top" wrapText="1"/>
      <protection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8" fillId="33" borderId="16" xfId="0" applyFont="1" applyFill="1" applyBorder="1" applyAlignment="1" applyProtection="1">
      <alignment horizontal="center" vertical="center"/>
      <protection/>
    </xf>
    <xf numFmtId="0" fontId="18" fillId="33" borderId="17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left" vertical="center" inden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29</xdr:row>
      <xdr:rowOff>76200</xdr:rowOff>
    </xdr:from>
    <xdr:to>
      <xdr:col>8</xdr:col>
      <xdr:colOff>704850</xdr:colOff>
      <xdr:row>32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553075" y="5038725"/>
          <a:ext cx="1905000" cy="504825"/>
        </a:xfrm>
        <a:prstGeom prst="bentConnector3">
          <a:avLst>
            <a:gd name="adj" fmla="val 100000"/>
          </a:avLst>
        </a:prstGeom>
        <a:noFill/>
        <a:ln w="12700" cmpd="sng">
          <a:solidFill>
            <a:srgbClr val="C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27</xdr:row>
      <xdr:rowOff>95250</xdr:rowOff>
    </xdr:from>
    <xdr:to>
      <xdr:col>8</xdr:col>
      <xdr:colOff>1181100</xdr:colOff>
      <xdr:row>30</xdr:row>
      <xdr:rowOff>95250</xdr:rowOff>
    </xdr:to>
    <xdr:sp>
      <xdr:nvSpPr>
        <xdr:cNvPr id="1" name="Connettore 4 1"/>
        <xdr:cNvSpPr>
          <a:spLocks/>
        </xdr:cNvSpPr>
      </xdr:nvSpPr>
      <xdr:spPr>
        <a:xfrm flipV="1">
          <a:off x="5657850" y="4695825"/>
          <a:ext cx="2266950" cy="485775"/>
        </a:xfrm>
        <a:prstGeom prst="bentConnector3">
          <a:avLst>
            <a:gd name="adj" fmla="val 100000"/>
          </a:avLst>
        </a:prstGeom>
        <a:noFill/>
        <a:ln w="12700" cmpd="sng">
          <a:solidFill>
            <a:srgbClr val="C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theme="3" tint="0.5999900102615356"/>
    <pageSetUpPr fitToPage="1"/>
  </sheetPr>
  <dimension ref="A2:K43"/>
  <sheetViews>
    <sheetView showGridLines="0" showRowColHeaders="0" tabSelected="1" zoomScalePageLayoutView="0" workbookViewId="0" topLeftCell="A1">
      <selection activeCell="I5" sqref="I5"/>
    </sheetView>
  </sheetViews>
  <sheetFormatPr defaultColWidth="8.8515625" defaultRowHeight="12.75"/>
  <cols>
    <col min="1" max="1" width="2.7109375" style="4" customWidth="1"/>
    <col min="2" max="2" width="2.7109375" style="2" customWidth="1"/>
    <col min="3" max="3" width="2.28125" style="2" customWidth="1"/>
    <col min="4" max="4" width="17.8515625" style="2" customWidth="1"/>
    <col min="5" max="5" width="19.00390625" style="2" customWidth="1"/>
    <col min="6" max="6" width="18.7109375" style="2" customWidth="1"/>
    <col min="7" max="7" width="19.140625" style="2" customWidth="1"/>
    <col min="8" max="8" width="18.8515625" style="2" customWidth="1"/>
    <col min="9" max="9" width="19.421875" style="2" customWidth="1"/>
    <col min="10" max="10" width="1.57421875" style="25" customWidth="1"/>
    <col min="11" max="11" width="23.00390625" style="2" customWidth="1"/>
    <col min="12" max="16384" width="8.8515625" style="2" customWidth="1"/>
  </cols>
  <sheetData>
    <row r="2" spans="2:10" s="1" customFormat="1" ht="18" customHeight="1">
      <c r="B2" s="83" t="s">
        <v>46</v>
      </c>
      <c r="C2" s="84"/>
      <c r="D2" s="84"/>
      <c r="E2" s="84"/>
      <c r="F2" s="84"/>
      <c r="G2" s="84"/>
      <c r="H2" s="84"/>
      <c r="I2" s="85"/>
      <c r="J2" s="24"/>
    </row>
    <row r="3" spans="1:9" ht="18" customHeight="1">
      <c r="A3" s="2"/>
      <c r="B3" s="86" t="s">
        <v>23</v>
      </c>
      <c r="C3" s="87"/>
      <c r="D3" s="87"/>
      <c r="E3" s="87"/>
      <c r="F3" s="87"/>
      <c r="G3" s="87"/>
      <c r="H3" s="87"/>
      <c r="I3" s="88"/>
    </row>
    <row r="4" spans="1:9" ht="8.25" customHeight="1">
      <c r="A4" s="2"/>
      <c r="I4" s="3"/>
    </row>
    <row r="5" spans="8:9" ht="18" customHeight="1">
      <c r="H5" s="45" t="s">
        <v>42</v>
      </c>
      <c r="I5" s="80">
        <v>0</v>
      </c>
    </row>
    <row r="6" spans="2:9" ht="18" customHeight="1">
      <c r="B6" s="23"/>
      <c r="H6" s="5"/>
      <c r="I6" s="6"/>
    </row>
    <row r="7" spans="3:9" ht="10.5" customHeight="1">
      <c r="C7" s="5"/>
      <c r="D7" s="7"/>
      <c r="H7" s="5"/>
      <c r="I7" s="8"/>
    </row>
    <row r="8" ht="12.75">
      <c r="B8" s="9" t="s">
        <v>24</v>
      </c>
    </row>
    <row r="9" ht="5.25" customHeight="1"/>
    <row r="10" spans="2:9" ht="12.75">
      <c r="B10" s="10"/>
      <c r="C10" s="10"/>
      <c r="D10" s="10"/>
      <c r="E10" s="13" t="s">
        <v>0</v>
      </c>
      <c r="F10" s="13" t="s">
        <v>1</v>
      </c>
      <c r="G10" s="27" t="s">
        <v>2</v>
      </c>
      <c r="H10" s="13" t="s">
        <v>3</v>
      </c>
      <c r="I10" s="28" t="s">
        <v>4</v>
      </c>
    </row>
    <row r="11" spans="2:9" ht="12.75">
      <c r="B11" s="11"/>
      <c r="C11" s="10" t="s">
        <v>5</v>
      </c>
      <c r="D11" s="10"/>
      <c r="E11" s="15">
        <v>0</v>
      </c>
      <c r="F11" s="15">
        <v>100000</v>
      </c>
      <c r="G11" s="12" t="s">
        <v>6</v>
      </c>
      <c r="H11" s="13" t="s">
        <v>7</v>
      </c>
      <c r="I11" s="14">
        <v>200</v>
      </c>
    </row>
    <row r="12" spans="2:9" ht="12.75">
      <c r="B12" s="11"/>
      <c r="C12" s="10" t="s">
        <v>8</v>
      </c>
      <c r="D12" s="10"/>
      <c r="E12" s="15">
        <v>100000</v>
      </c>
      <c r="F12" s="15">
        <v>250000</v>
      </c>
      <c r="G12" s="15">
        <f aca="true" t="shared" si="0" ref="G12:G18">IF($I$5&lt;E12,0,IF($I$5&gt;F12,F12-E12,$I$5-E12))</f>
        <v>0</v>
      </c>
      <c r="H12" s="16">
        <v>0.00015</v>
      </c>
      <c r="I12" s="17">
        <f aca="true" t="shared" si="1" ref="I12:I18">ROUND(G12*H12,5)</f>
        <v>0</v>
      </c>
    </row>
    <row r="13" spans="2:9" ht="12.75">
      <c r="B13" s="11"/>
      <c r="C13" s="10" t="s">
        <v>9</v>
      </c>
      <c r="D13" s="10"/>
      <c r="E13" s="15">
        <v>250000</v>
      </c>
      <c r="F13" s="15">
        <v>500000</v>
      </c>
      <c r="G13" s="15">
        <f t="shared" si="0"/>
        <v>0</v>
      </c>
      <c r="H13" s="16">
        <v>0.00013</v>
      </c>
      <c r="I13" s="17">
        <f t="shared" si="1"/>
        <v>0</v>
      </c>
    </row>
    <row r="14" spans="2:9" ht="12.75">
      <c r="B14" s="11"/>
      <c r="C14" s="10" t="s">
        <v>10</v>
      </c>
      <c r="D14" s="10"/>
      <c r="E14" s="15">
        <v>500000</v>
      </c>
      <c r="F14" s="15">
        <v>1000000</v>
      </c>
      <c r="G14" s="15">
        <f t="shared" si="0"/>
        <v>0</v>
      </c>
      <c r="H14" s="16">
        <v>0.0001</v>
      </c>
      <c r="I14" s="17">
        <f t="shared" si="1"/>
        <v>0</v>
      </c>
    </row>
    <row r="15" spans="2:9" ht="12.75">
      <c r="B15" s="11"/>
      <c r="C15" s="10" t="s">
        <v>11</v>
      </c>
      <c r="D15" s="10"/>
      <c r="E15" s="15">
        <v>1000000</v>
      </c>
      <c r="F15" s="15">
        <v>10000000</v>
      </c>
      <c r="G15" s="15">
        <f t="shared" si="0"/>
        <v>0</v>
      </c>
      <c r="H15" s="16">
        <v>9E-05</v>
      </c>
      <c r="I15" s="17">
        <f t="shared" si="1"/>
        <v>0</v>
      </c>
    </row>
    <row r="16" spans="2:9" ht="12.75">
      <c r="B16" s="11"/>
      <c r="C16" s="10" t="s">
        <v>12</v>
      </c>
      <c r="D16" s="10"/>
      <c r="E16" s="15">
        <v>10000000</v>
      </c>
      <c r="F16" s="15">
        <v>35000000</v>
      </c>
      <c r="G16" s="15">
        <f t="shared" si="0"/>
        <v>0</v>
      </c>
      <c r="H16" s="16">
        <v>5E-05</v>
      </c>
      <c r="I16" s="17">
        <f t="shared" si="1"/>
        <v>0</v>
      </c>
    </row>
    <row r="17" spans="2:9" ht="12.75">
      <c r="B17" s="11"/>
      <c r="C17" s="10" t="s">
        <v>13</v>
      </c>
      <c r="D17" s="10"/>
      <c r="E17" s="15">
        <v>35000000</v>
      </c>
      <c r="F17" s="15">
        <v>50000000</v>
      </c>
      <c r="G17" s="15">
        <f t="shared" si="0"/>
        <v>0</v>
      </c>
      <c r="H17" s="16">
        <v>3E-05</v>
      </c>
      <c r="I17" s="17">
        <f t="shared" si="1"/>
        <v>0</v>
      </c>
    </row>
    <row r="18" spans="2:9" ht="12.75">
      <c r="B18" s="11"/>
      <c r="C18" s="10" t="s">
        <v>14</v>
      </c>
      <c r="D18" s="10"/>
      <c r="E18" s="15">
        <v>50000000</v>
      </c>
      <c r="F18" s="12" t="s">
        <v>15</v>
      </c>
      <c r="G18" s="15">
        <f t="shared" si="0"/>
        <v>0</v>
      </c>
      <c r="H18" s="16">
        <v>1E-05</v>
      </c>
      <c r="I18" s="17">
        <f t="shared" si="1"/>
        <v>0</v>
      </c>
    </row>
    <row r="19" spans="7:11" ht="12.75">
      <c r="G19" s="18"/>
      <c r="H19" s="18"/>
      <c r="I19" s="19">
        <f>IF(SUM(I11:I18)&gt;40000,40000,SUM(I11:I18))</f>
        <v>200</v>
      </c>
      <c r="K19" s="82" t="s">
        <v>16</v>
      </c>
    </row>
    <row r="20" spans="7:9" ht="12.75">
      <c r="G20" s="18"/>
      <c r="H20" s="18"/>
      <c r="I20" s="20"/>
    </row>
    <row r="21" spans="2:11" ht="15.75">
      <c r="B21" s="69" t="s">
        <v>47</v>
      </c>
      <c r="C21" s="70"/>
      <c r="D21" s="70"/>
      <c r="E21" s="70"/>
      <c r="F21" s="70"/>
      <c r="G21" s="70"/>
      <c r="H21" s="70"/>
      <c r="I21" s="70"/>
      <c r="K21" s="89" t="s">
        <v>50</v>
      </c>
    </row>
    <row r="22" spans="2:11" ht="12.75">
      <c r="B22" s="71"/>
      <c r="C22" s="72"/>
      <c r="D22" s="72"/>
      <c r="E22" s="72"/>
      <c r="F22" s="72"/>
      <c r="G22" s="72"/>
      <c r="H22" s="72"/>
      <c r="I22" s="72"/>
      <c r="K22" s="89"/>
    </row>
    <row r="23" spans="2:11" ht="12.75">
      <c r="B23" s="73"/>
      <c r="C23" s="74" t="s">
        <v>16</v>
      </c>
      <c r="D23" s="75"/>
      <c r="E23" s="75"/>
      <c r="F23" s="75"/>
      <c r="G23" s="76">
        <f>I19</f>
        <v>200</v>
      </c>
      <c r="H23" s="72"/>
      <c r="I23" s="72"/>
      <c r="K23" s="89"/>
    </row>
    <row r="24" spans="2:11" ht="12.75">
      <c r="B24" s="77"/>
      <c r="C24" s="77" t="s">
        <v>17</v>
      </c>
      <c r="D24" s="77"/>
      <c r="E24" s="77"/>
      <c r="F24" s="77"/>
      <c r="G24" s="78">
        <f>ROUND(G23,2)</f>
        <v>200</v>
      </c>
      <c r="H24" s="72"/>
      <c r="I24" s="72"/>
      <c r="J24" s="26"/>
      <c r="K24" s="89"/>
    </row>
    <row r="25" spans="2:11" ht="15.75">
      <c r="B25" s="21"/>
      <c r="C25" s="75" t="s">
        <v>18</v>
      </c>
      <c r="D25" s="75"/>
      <c r="E25" s="75"/>
      <c r="F25" s="75"/>
      <c r="G25" s="68">
        <f>ROUND(G24,0)</f>
        <v>200</v>
      </c>
      <c r="H25" s="66" t="s">
        <v>20</v>
      </c>
      <c r="I25" s="67"/>
      <c r="K25" s="89"/>
    </row>
    <row r="27" spans="2:11" ht="15.75">
      <c r="B27" s="69" t="s">
        <v>49</v>
      </c>
      <c r="C27" s="70"/>
      <c r="D27" s="70"/>
      <c r="E27" s="70"/>
      <c r="F27" s="70"/>
      <c r="G27" s="70"/>
      <c r="H27" s="70"/>
      <c r="I27" s="70"/>
      <c r="K27" s="89" t="s">
        <v>51</v>
      </c>
    </row>
    <row r="28" spans="2:11" ht="12.75">
      <c r="B28" s="72"/>
      <c r="C28" s="72"/>
      <c r="D28" s="72"/>
      <c r="E28" s="72"/>
      <c r="F28" s="72"/>
      <c r="G28" s="72"/>
      <c r="H28" s="72"/>
      <c r="I28" s="72"/>
      <c r="K28" s="89"/>
    </row>
    <row r="29" spans="2:11" ht="18" customHeight="1">
      <c r="B29" s="72"/>
      <c r="C29" s="72"/>
      <c r="D29" s="72"/>
      <c r="E29" s="72"/>
      <c r="F29" s="72"/>
      <c r="G29" s="72"/>
      <c r="H29" s="79" t="s">
        <v>48</v>
      </c>
      <c r="I29" s="81">
        <v>0</v>
      </c>
      <c r="K29" s="89"/>
    </row>
    <row r="30" spans="2:11" ht="12.75">
      <c r="B30" s="72"/>
      <c r="C30" s="72"/>
      <c r="D30" s="72"/>
      <c r="E30" s="72"/>
      <c r="F30" s="72"/>
      <c r="G30" s="72"/>
      <c r="H30" s="72"/>
      <c r="I30" s="72"/>
      <c r="K30" s="89"/>
    </row>
    <row r="31" spans="2:11" ht="12.75">
      <c r="B31" s="73"/>
      <c r="C31" s="74" t="s">
        <v>16</v>
      </c>
      <c r="D31" s="75"/>
      <c r="E31" s="75"/>
      <c r="F31" s="75"/>
      <c r="G31" s="76">
        <f>I19</f>
        <v>200</v>
      </c>
      <c r="H31" s="72"/>
      <c r="I31" s="72"/>
      <c r="K31" s="89"/>
    </row>
    <row r="32" spans="2:11" ht="12.75">
      <c r="B32" s="73"/>
      <c r="C32" s="74" t="s">
        <v>21</v>
      </c>
      <c r="D32" s="75"/>
      <c r="E32" s="75"/>
      <c r="F32" s="75"/>
      <c r="G32" s="76">
        <f>IF(G31*20%&gt;200,200,G31*20%)</f>
        <v>40</v>
      </c>
      <c r="H32" s="72"/>
      <c r="I32" s="72"/>
      <c r="K32" s="89"/>
    </row>
    <row r="33" spans="2:11" ht="12.75">
      <c r="B33" s="75"/>
      <c r="C33" s="74" t="s">
        <v>40</v>
      </c>
      <c r="D33" s="75"/>
      <c r="E33" s="75"/>
      <c r="F33" s="75"/>
      <c r="G33" s="76">
        <f>G32*I29</f>
        <v>0</v>
      </c>
      <c r="H33" s="72"/>
      <c r="I33" s="72"/>
      <c r="K33" s="89"/>
    </row>
    <row r="34" spans="2:11" ht="12.75">
      <c r="B34" s="75"/>
      <c r="C34" s="74" t="s">
        <v>22</v>
      </c>
      <c r="D34" s="75"/>
      <c r="E34" s="75"/>
      <c r="F34" s="75"/>
      <c r="G34" s="76">
        <f>SUM(G31+G33)</f>
        <v>200</v>
      </c>
      <c r="H34" s="72"/>
      <c r="I34" s="72"/>
      <c r="K34" s="89"/>
    </row>
    <row r="35" spans="2:11" ht="12.75">
      <c r="B35" s="75"/>
      <c r="C35" s="77" t="s">
        <v>17</v>
      </c>
      <c r="D35" s="77"/>
      <c r="E35" s="77"/>
      <c r="F35" s="77"/>
      <c r="G35" s="78">
        <f>ROUND(G34,2)</f>
        <v>200</v>
      </c>
      <c r="H35" s="72"/>
      <c r="I35" s="72"/>
      <c r="J35" s="26"/>
      <c r="K35" s="89"/>
    </row>
    <row r="36" spans="2:11" ht="15.75">
      <c r="B36" s="75"/>
      <c r="C36" s="75" t="s">
        <v>39</v>
      </c>
      <c r="D36" s="75"/>
      <c r="E36" s="75"/>
      <c r="F36" s="75"/>
      <c r="G36" s="68">
        <f>ROUND(G35,0)</f>
        <v>200</v>
      </c>
      <c r="H36" s="66" t="s">
        <v>20</v>
      </c>
      <c r="I36" s="67"/>
      <c r="J36" s="26"/>
      <c r="K36" s="89"/>
    </row>
    <row r="37" ht="12.75">
      <c r="G37" s="22"/>
    </row>
    <row r="39" ht="12.75">
      <c r="B39" s="23" t="s">
        <v>43</v>
      </c>
    </row>
    <row r="40" spans="2:9" ht="12.75" customHeight="1">
      <c r="B40" s="90" t="s">
        <v>45</v>
      </c>
      <c r="C40" s="90"/>
      <c r="D40" s="90"/>
      <c r="E40" s="90"/>
      <c r="F40" s="90"/>
      <c r="G40" s="90"/>
      <c r="H40" s="90"/>
      <c r="I40" s="90"/>
    </row>
    <row r="41" spans="2:9" ht="12.75">
      <c r="B41" s="90"/>
      <c r="C41" s="90"/>
      <c r="D41" s="90"/>
      <c r="E41" s="90"/>
      <c r="F41" s="90"/>
      <c r="G41" s="90"/>
      <c r="H41" s="90"/>
      <c r="I41" s="90"/>
    </row>
    <row r="42" spans="2:9" ht="12.75">
      <c r="B42" s="90"/>
      <c r="C42" s="90"/>
      <c r="D42" s="90"/>
      <c r="E42" s="90"/>
      <c r="F42" s="90"/>
      <c r="G42" s="90"/>
      <c r="H42" s="90"/>
      <c r="I42" s="90"/>
    </row>
    <row r="43" spans="2:9" ht="12.75">
      <c r="B43" s="90"/>
      <c r="C43" s="90"/>
      <c r="D43" s="90"/>
      <c r="E43" s="90"/>
      <c r="F43" s="90"/>
      <c r="G43" s="90"/>
      <c r="H43" s="90"/>
      <c r="I43" s="90"/>
    </row>
  </sheetData>
  <sheetProtection password="EC56" sheet="1" objects="1" scenarios="1" selectLockedCells="1"/>
  <mergeCells count="5">
    <mergeCell ref="B2:I2"/>
    <mergeCell ref="B3:I3"/>
    <mergeCell ref="K21:K25"/>
    <mergeCell ref="K27:K36"/>
    <mergeCell ref="B40:I43"/>
  </mergeCells>
  <printOptions horizontalCentered="1"/>
  <pageMargins left="0.1968503937007874" right="0.1968503937007874" top="0.9448818897637796" bottom="0.3937007874015748" header="0.5118110236220472" footer="0.5118110236220472"/>
  <pageSetup fitToHeight="1" fitToWidth="1" horizontalDpi="300" verticalDpi="300" orientation="portrait" paperSize="9" scale="60" r:id="rId3"/>
  <headerFooter alignWithMargins="0">
    <oddHeader>&amp;C&amp;"Bitstream Vera Sans Mono,Roman"&amp;12&amp;A</oddHeader>
    <oddFooter>&amp;C&amp;"Bitstream Vera Sans Mono,Roman"&amp;12&amp;P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theme="5" tint="0.5999900102615356"/>
    <pageSetUpPr fitToPage="1"/>
  </sheetPr>
  <dimension ref="B2:K41"/>
  <sheetViews>
    <sheetView showGridLines="0" showRowColHeaders="0" zoomScalePageLayoutView="0" workbookViewId="0" topLeftCell="A1">
      <selection activeCell="I27" sqref="I27"/>
    </sheetView>
  </sheetViews>
  <sheetFormatPr defaultColWidth="8.8515625" defaultRowHeight="12.75"/>
  <cols>
    <col min="1" max="1" width="2.57421875" style="29" customWidth="1"/>
    <col min="2" max="2" width="2.7109375" style="29" customWidth="1"/>
    <col min="3" max="3" width="2.28125" style="29" customWidth="1"/>
    <col min="4" max="4" width="17.8515625" style="29" customWidth="1"/>
    <col min="5" max="5" width="19.00390625" style="29" customWidth="1"/>
    <col min="6" max="6" width="18.7109375" style="29" customWidth="1"/>
    <col min="7" max="7" width="19.140625" style="29" customWidth="1"/>
    <col min="8" max="8" width="18.8515625" style="29" customWidth="1"/>
    <col min="9" max="9" width="19.421875" style="29" customWidth="1"/>
    <col min="10" max="10" width="0.9921875" style="29" customWidth="1"/>
    <col min="11" max="11" width="23.00390625" style="29" customWidth="1"/>
    <col min="12" max="16384" width="8.8515625" style="29" customWidth="1"/>
  </cols>
  <sheetData>
    <row r="1" ht="13.5" thickBot="1"/>
    <row r="2" spans="2:9" s="30" customFormat="1" ht="18" customHeight="1">
      <c r="B2" s="91" t="s">
        <v>55</v>
      </c>
      <c r="C2" s="92"/>
      <c r="D2" s="92"/>
      <c r="E2" s="92"/>
      <c r="F2" s="92"/>
      <c r="G2" s="92"/>
      <c r="H2" s="92"/>
      <c r="I2" s="93"/>
    </row>
    <row r="3" spans="2:9" s="31" customFormat="1" ht="18" customHeight="1" thickBot="1">
      <c r="B3" s="94" t="s">
        <v>44</v>
      </c>
      <c r="C3" s="95"/>
      <c r="D3" s="95"/>
      <c r="E3" s="95"/>
      <c r="F3" s="95"/>
      <c r="G3" s="95"/>
      <c r="H3" s="95"/>
      <c r="I3" s="96"/>
    </row>
    <row r="4" spans="2:9" s="32" customFormat="1" ht="8.25" customHeight="1">
      <c r="B4" s="29"/>
      <c r="I4" s="33"/>
    </row>
    <row r="5" spans="8:9" ht="18" customHeight="1">
      <c r="H5" s="34" t="s">
        <v>41</v>
      </c>
      <c r="I5" s="35">
        <v>0</v>
      </c>
    </row>
    <row r="6" spans="2:10" ht="12.75">
      <c r="B6" s="23"/>
      <c r="C6" s="2"/>
      <c r="D6" s="2"/>
      <c r="E6" s="2"/>
      <c r="F6" s="2"/>
      <c r="G6" s="2"/>
      <c r="H6" s="5"/>
      <c r="I6" s="6"/>
      <c r="J6" s="2"/>
    </row>
    <row r="7" spans="2:10" ht="12.75">
      <c r="B7" s="2"/>
      <c r="C7" s="2"/>
      <c r="D7" s="2"/>
      <c r="E7" s="2"/>
      <c r="F7" s="2"/>
      <c r="G7" s="2"/>
      <c r="H7" s="36"/>
      <c r="I7" s="37"/>
      <c r="J7" s="2"/>
    </row>
    <row r="8" spans="2:10" ht="12.75">
      <c r="B8" s="9" t="s">
        <v>25</v>
      </c>
      <c r="C8" s="2"/>
      <c r="D8" s="2"/>
      <c r="E8" s="2"/>
      <c r="F8" s="2"/>
      <c r="G8" s="2"/>
      <c r="H8" s="2"/>
      <c r="I8" s="2"/>
      <c r="J8" s="2"/>
    </row>
    <row r="9" spans="2:10" ht="4.5" customHeight="1">
      <c r="B9" s="9"/>
      <c r="C9" s="2"/>
      <c r="D9" s="2"/>
      <c r="E9" s="2"/>
      <c r="F9" s="2"/>
      <c r="G9" s="2"/>
      <c r="H9" s="2"/>
      <c r="I9" s="2"/>
      <c r="J9" s="2"/>
    </row>
    <row r="10" spans="2:11" ht="12.75">
      <c r="B10" s="10"/>
      <c r="C10" s="10" t="s">
        <v>26</v>
      </c>
      <c r="D10" s="10"/>
      <c r="E10" s="10"/>
      <c r="F10" s="10"/>
      <c r="G10" s="38"/>
      <c r="H10" s="38"/>
      <c r="I10" s="39">
        <v>88</v>
      </c>
      <c r="J10" s="2"/>
      <c r="K10" s="97" t="s">
        <v>16</v>
      </c>
    </row>
    <row r="11" spans="2:11" ht="12.75">
      <c r="B11" s="10"/>
      <c r="C11" s="10" t="s">
        <v>27</v>
      </c>
      <c r="D11" s="10"/>
      <c r="E11" s="10"/>
      <c r="F11" s="10"/>
      <c r="G11" s="38"/>
      <c r="H11" s="38"/>
      <c r="I11" s="39">
        <v>200</v>
      </c>
      <c r="J11" s="2"/>
      <c r="K11" s="97"/>
    </row>
    <row r="12" spans="2:11" ht="12.75">
      <c r="B12" s="10"/>
      <c r="C12" s="10" t="s">
        <v>28</v>
      </c>
      <c r="D12" s="10"/>
      <c r="E12" s="10"/>
      <c r="F12" s="10"/>
      <c r="G12" s="38"/>
      <c r="H12" s="38"/>
      <c r="I12" s="39">
        <v>200</v>
      </c>
      <c r="J12" s="2"/>
      <c r="K12" s="97"/>
    </row>
    <row r="13" spans="2:11" ht="12.75">
      <c r="B13" s="10"/>
      <c r="C13" s="10" t="s">
        <v>29</v>
      </c>
      <c r="D13" s="10"/>
      <c r="E13" s="10"/>
      <c r="F13" s="10"/>
      <c r="G13" s="38"/>
      <c r="H13" s="38"/>
      <c r="I13" s="39">
        <v>200</v>
      </c>
      <c r="J13" s="2"/>
      <c r="K13" s="97"/>
    </row>
    <row r="14" spans="2:11" ht="12.75">
      <c r="B14" s="10"/>
      <c r="C14" s="10" t="s">
        <v>30</v>
      </c>
      <c r="D14" s="10"/>
      <c r="E14" s="10"/>
      <c r="F14" s="10"/>
      <c r="G14" s="38"/>
      <c r="H14" s="38"/>
      <c r="I14" s="39">
        <v>100</v>
      </c>
      <c r="J14" s="2"/>
      <c r="K14" s="97"/>
    </row>
    <row r="15" spans="2:11" ht="12.75">
      <c r="B15" s="10"/>
      <c r="C15" s="10" t="s">
        <v>31</v>
      </c>
      <c r="D15" s="10"/>
      <c r="E15" s="10"/>
      <c r="F15" s="10"/>
      <c r="G15" s="38"/>
      <c r="H15" s="38"/>
      <c r="I15" s="39">
        <v>110</v>
      </c>
      <c r="J15" s="2"/>
      <c r="K15" s="97"/>
    </row>
    <row r="16" spans="2:11" ht="12.75">
      <c r="B16" s="10"/>
      <c r="C16" s="10" t="s">
        <v>32</v>
      </c>
      <c r="D16" s="10"/>
      <c r="E16" s="10"/>
      <c r="F16" s="10"/>
      <c r="G16" s="38"/>
      <c r="H16" s="38"/>
      <c r="I16" s="39">
        <v>110</v>
      </c>
      <c r="J16" s="2"/>
      <c r="K16" s="97"/>
    </row>
    <row r="17" spans="2:11" ht="12.75">
      <c r="B17" s="10"/>
      <c r="C17" s="10" t="s">
        <v>33</v>
      </c>
      <c r="D17" s="10"/>
      <c r="E17" s="10"/>
      <c r="F17" s="10"/>
      <c r="G17" s="38"/>
      <c r="H17" s="38"/>
      <c r="I17" s="39">
        <v>30</v>
      </c>
      <c r="J17" s="2"/>
      <c r="K17" s="97"/>
    </row>
    <row r="18" spans="2:10" ht="12.75">
      <c r="B18" s="2"/>
      <c r="C18" s="2"/>
      <c r="D18" s="2"/>
      <c r="E18" s="2"/>
      <c r="F18" s="2"/>
      <c r="G18" s="18"/>
      <c r="H18" s="18"/>
      <c r="I18" s="20"/>
      <c r="J18" s="2"/>
    </row>
    <row r="19" spans="2:11" ht="15.75">
      <c r="B19" s="46" t="s">
        <v>47</v>
      </c>
      <c r="C19" s="47"/>
      <c r="D19" s="47"/>
      <c r="E19" s="47"/>
      <c r="F19" s="47"/>
      <c r="G19" s="47"/>
      <c r="H19" s="47"/>
      <c r="I19" s="47"/>
      <c r="K19" s="89" t="s">
        <v>50</v>
      </c>
    </row>
    <row r="20" spans="2:11" ht="12.75" customHeight="1">
      <c r="B20" s="48"/>
      <c r="C20" s="49"/>
      <c r="D20" s="49"/>
      <c r="E20" s="49"/>
      <c r="F20" s="49"/>
      <c r="G20" s="49"/>
      <c r="H20" s="49"/>
      <c r="I20" s="49"/>
      <c r="K20" s="89"/>
    </row>
    <row r="21" spans="2:11" ht="12.75" customHeight="1">
      <c r="B21" s="50"/>
      <c r="C21" s="51" t="s">
        <v>34</v>
      </c>
      <c r="D21" s="51"/>
      <c r="E21" s="51"/>
      <c r="F21" s="51"/>
      <c r="G21" s="52">
        <f>I5</f>
        <v>0</v>
      </c>
      <c r="H21" s="49"/>
      <c r="I21" s="49"/>
      <c r="K21" s="89"/>
    </row>
    <row r="22" spans="2:11" ht="12.75" customHeight="1">
      <c r="B22" s="51"/>
      <c r="C22" s="51" t="s">
        <v>17</v>
      </c>
      <c r="D22" s="51"/>
      <c r="E22" s="51"/>
      <c r="F22" s="51"/>
      <c r="G22" s="53">
        <f>ROUND(G21,2)</f>
        <v>0</v>
      </c>
      <c r="H22" s="49"/>
      <c r="I22" s="49"/>
      <c r="K22" s="89"/>
    </row>
    <row r="23" spans="2:11" ht="15.75">
      <c r="B23" s="54"/>
      <c r="C23" s="54" t="s">
        <v>19</v>
      </c>
      <c r="D23" s="54"/>
      <c r="E23" s="54"/>
      <c r="F23" s="54"/>
      <c r="G23" s="65">
        <f>ROUND(G22,0)</f>
        <v>0</v>
      </c>
      <c r="H23" s="66" t="s">
        <v>20</v>
      </c>
      <c r="I23" s="67"/>
      <c r="K23" s="89"/>
    </row>
    <row r="24" spans="2:9" ht="12.75">
      <c r="B24" s="40"/>
      <c r="C24" s="40"/>
      <c r="D24" s="40"/>
      <c r="E24" s="40"/>
      <c r="F24" s="40"/>
      <c r="G24" s="41"/>
      <c r="H24" s="41"/>
      <c r="I24" s="42"/>
    </row>
    <row r="25" spans="2:11" ht="15.75">
      <c r="B25" s="46" t="s">
        <v>53</v>
      </c>
      <c r="C25" s="47"/>
      <c r="D25" s="47"/>
      <c r="E25" s="47"/>
      <c r="F25" s="47"/>
      <c r="G25" s="47"/>
      <c r="H25" s="47"/>
      <c r="I25" s="47"/>
      <c r="K25" s="89" t="s">
        <v>51</v>
      </c>
    </row>
    <row r="26" spans="2:11" ht="12.75" customHeight="1">
      <c r="B26" s="49"/>
      <c r="C26" s="49"/>
      <c r="D26" s="49"/>
      <c r="E26" s="49"/>
      <c r="F26" s="49"/>
      <c r="G26" s="49"/>
      <c r="H26" s="49"/>
      <c r="I26" s="49"/>
      <c r="K26" s="89"/>
    </row>
    <row r="27" spans="2:11" ht="18" customHeight="1">
      <c r="B27" s="55"/>
      <c r="C27" s="55"/>
      <c r="D27" s="55"/>
      <c r="E27" s="55"/>
      <c r="F27" s="55"/>
      <c r="G27" s="55"/>
      <c r="H27" s="56" t="s">
        <v>54</v>
      </c>
      <c r="I27" s="43">
        <v>0</v>
      </c>
      <c r="K27" s="89"/>
    </row>
    <row r="28" spans="2:11" ht="12.75" customHeight="1">
      <c r="B28" s="55"/>
      <c r="C28" s="49"/>
      <c r="D28" s="49"/>
      <c r="E28" s="49"/>
      <c r="F28" s="49"/>
      <c r="G28" s="49"/>
      <c r="H28" s="49"/>
      <c r="I28" s="49"/>
      <c r="K28" s="89"/>
    </row>
    <row r="29" spans="2:11" ht="12.75" customHeight="1">
      <c r="B29" s="57"/>
      <c r="C29" s="58" t="s">
        <v>35</v>
      </c>
      <c r="D29" s="51"/>
      <c r="E29" s="51"/>
      <c r="F29" s="51"/>
      <c r="G29" s="59">
        <f>I5</f>
        <v>0</v>
      </c>
      <c r="H29" s="49"/>
      <c r="I29" s="49"/>
      <c r="K29" s="89"/>
    </row>
    <row r="30" spans="2:11" ht="12.75" customHeight="1">
      <c r="B30" s="57"/>
      <c r="C30" s="58" t="s">
        <v>36</v>
      </c>
      <c r="D30" s="51"/>
      <c r="E30" s="51"/>
      <c r="F30" s="51"/>
      <c r="G30" s="59">
        <f>IF(I5&lt;&gt;I16,IF(G29*20%&gt;200,200,IF(I5&lt;&gt;I17,I5,0)*20%),I16)</f>
        <v>0</v>
      </c>
      <c r="H30" s="60" t="s">
        <v>37</v>
      </c>
      <c r="I30" s="49"/>
      <c r="K30" s="89"/>
    </row>
    <row r="31" spans="2:11" ht="12.75" customHeight="1">
      <c r="B31" s="61"/>
      <c r="C31" s="58" t="s">
        <v>38</v>
      </c>
      <c r="D31" s="51"/>
      <c r="E31" s="51"/>
      <c r="F31" s="51"/>
      <c r="G31" s="59">
        <f>G30*I27</f>
        <v>0</v>
      </c>
      <c r="H31" s="49"/>
      <c r="I31" s="49"/>
      <c r="K31" s="89"/>
    </row>
    <row r="32" spans="2:11" ht="11.25" customHeight="1">
      <c r="B32" s="61"/>
      <c r="C32" s="58" t="s">
        <v>22</v>
      </c>
      <c r="D32" s="51"/>
      <c r="E32" s="51"/>
      <c r="F32" s="51"/>
      <c r="G32" s="59">
        <f>SUM(G29+G31)</f>
        <v>0</v>
      </c>
      <c r="H32" s="49"/>
      <c r="I32" s="49"/>
      <c r="K32" s="89"/>
    </row>
    <row r="33" spans="2:11" ht="12.75" customHeight="1">
      <c r="B33" s="62"/>
      <c r="C33" s="63" t="s">
        <v>17</v>
      </c>
      <c r="D33" s="63"/>
      <c r="E33" s="63"/>
      <c r="F33" s="63"/>
      <c r="G33" s="64">
        <f>ROUND(G32,2)</f>
        <v>0</v>
      </c>
      <c r="H33" s="49"/>
      <c r="I33" s="49"/>
      <c r="K33" s="89"/>
    </row>
    <row r="34" spans="2:11" ht="15.75">
      <c r="B34" s="61"/>
      <c r="C34" s="51" t="s">
        <v>19</v>
      </c>
      <c r="D34" s="51"/>
      <c r="E34" s="51"/>
      <c r="F34" s="51"/>
      <c r="G34" s="68">
        <f>ROUND(G33,0)</f>
        <v>0</v>
      </c>
      <c r="H34" s="66" t="s">
        <v>20</v>
      </c>
      <c r="I34" s="67"/>
      <c r="K34" s="89"/>
    </row>
    <row r="35" spans="2:9" ht="12.75">
      <c r="B35" s="44"/>
      <c r="C35" s="44"/>
      <c r="D35" s="44"/>
      <c r="E35" s="44"/>
      <c r="F35" s="44"/>
      <c r="G35" s="44"/>
      <c r="H35" s="44"/>
      <c r="I35" s="44"/>
    </row>
    <row r="37" spans="2:9" ht="12.75">
      <c r="B37" s="23" t="s">
        <v>43</v>
      </c>
      <c r="C37" s="2"/>
      <c r="D37" s="2"/>
      <c r="E37" s="2"/>
      <c r="F37" s="2"/>
      <c r="G37" s="2"/>
      <c r="H37" s="2"/>
      <c r="I37" s="2"/>
    </row>
    <row r="38" spans="2:9" ht="12.75">
      <c r="B38" s="90" t="s">
        <v>52</v>
      </c>
      <c r="C38" s="90"/>
      <c r="D38" s="90"/>
      <c r="E38" s="90"/>
      <c r="F38" s="90"/>
      <c r="G38" s="90"/>
      <c r="H38" s="90"/>
      <c r="I38" s="90"/>
    </row>
    <row r="39" spans="2:9" ht="12.75">
      <c r="B39" s="90"/>
      <c r="C39" s="90"/>
      <c r="D39" s="90"/>
      <c r="E39" s="90"/>
      <c r="F39" s="90"/>
      <c r="G39" s="90"/>
      <c r="H39" s="90"/>
      <c r="I39" s="90"/>
    </row>
    <row r="40" spans="2:9" ht="12.75">
      <c r="B40" s="90"/>
      <c r="C40" s="90"/>
      <c r="D40" s="90"/>
      <c r="E40" s="90"/>
      <c r="F40" s="90"/>
      <c r="G40" s="90"/>
      <c r="H40" s="90"/>
      <c r="I40" s="90"/>
    </row>
    <row r="41" spans="2:9" ht="12.75">
      <c r="B41" s="90"/>
      <c r="C41" s="90"/>
      <c r="D41" s="90"/>
      <c r="E41" s="90"/>
      <c r="F41" s="90"/>
      <c r="G41" s="90"/>
      <c r="H41" s="90"/>
      <c r="I41" s="90"/>
    </row>
  </sheetData>
  <sheetProtection password="EC56" sheet="1" objects="1" scenarios="1" selectLockedCells="1"/>
  <mergeCells count="6">
    <mergeCell ref="B2:I2"/>
    <mergeCell ref="B3:I3"/>
    <mergeCell ref="K10:K17"/>
    <mergeCell ref="K19:K23"/>
    <mergeCell ref="K25:K34"/>
    <mergeCell ref="B38:I41"/>
  </mergeCells>
  <printOptions horizontalCentered="1"/>
  <pageMargins left="0.1968503937007874" right="0.1968503937007874" top="0.9448818897637796" bottom="0.3937007874015748" header="0.5118110236220472" footer="0.5118110236220472"/>
  <pageSetup fitToHeight="1" fitToWidth="1" horizontalDpi="300" verticalDpi="300" orientation="portrait" paperSize="9" scale="61" r:id="rId3"/>
  <headerFooter alignWithMargins="0">
    <oddHeader>&amp;C&amp;"Bitstream Vera Sans Mono,Roman"&amp;12&amp;A</oddHeader>
    <oddFooter>&amp;C&amp;"Bitstream Vera Sans Mono,Roman"&amp;12Pagina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Mazzola Roberto</cp:lastModifiedBy>
  <cp:lastPrinted>2011-05-12T13:37:24Z</cp:lastPrinted>
  <dcterms:created xsi:type="dcterms:W3CDTF">2011-05-09T08:13:24Z</dcterms:created>
  <dcterms:modified xsi:type="dcterms:W3CDTF">2013-05-22T08:40:47Z</dcterms:modified>
  <cp:category/>
  <cp:version/>
  <cp:contentType/>
  <cp:contentStatus/>
</cp:coreProperties>
</file>